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L:\Posta\PROPOSTE DI DELIBERAZIONI E ARCHIVIO DELIBERE TRADOTTE\PROPOSTE DI DELIBERAZIONE CONSIGLIO COMUNALE\2025\11-18 - dalla 29-7 alla 37-7\33-7 - modifiche regolamento CUP\"/>
    </mc:Choice>
  </mc:AlternateContent>
  <xr:revisionPtr revIDLastSave="0" documentId="13_ncr:1_{CCC8608E-E6D2-4420-BB8B-E4A214693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egato D1" sheetId="1" r:id="rId1"/>
  </sheets>
  <definedNames>
    <definedName name="_xlnm.Print_Area" localSheetId="0">'Allegato D1'!$A$7:$O$47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6" i="1" l="1"/>
  <c r="L36" i="1" s="1"/>
  <c r="C36" i="1"/>
  <c r="H36" i="1" s="1"/>
  <c r="I36" i="1" l="1"/>
  <c r="J36" i="1"/>
  <c r="G36" i="1"/>
  <c r="K36" i="1"/>
  <c r="D35" i="1"/>
  <c r="L35" i="1" s="1"/>
  <c r="H35" i="1"/>
  <c r="I35" i="1" l="1"/>
  <c r="J35" i="1"/>
  <c r="G35" i="1"/>
  <c r="K35" i="1"/>
  <c r="D34" i="1" l="1"/>
  <c r="L34" i="1" s="1"/>
  <c r="C34" i="1"/>
  <c r="H34" i="1" s="1"/>
  <c r="I34" i="1" l="1"/>
  <c r="J34" i="1"/>
  <c r="G34" i="1"/>
  <c r="K34" i="1"/>
  <c r="J12" i="1"/>
  <c r="N12" i="1"/>
  <c r="O12" i="1"/>
  <c r="M12" i="1"/>
  <c r="I12" i="1"/>
  <c r="H12" i="1"/>
  <c r="D33" i="1" l="1"/>
  <c r="L33" i="1" s="1"/>
  <c r="D32" i="1"/>
  <c r="L32" i="1" s="1"/>
  <c r="D31" i="1"/>
  <c r="L31" i="1" s="1"/>
  <c r="D30" i="1"/>
  <c r="L30" i="1" s="1"/>
  <c r="D29" i="1"/>
  <c r="L29" i="1" s="1"/>
  <c r="D28" i="1"/>
  <c r="L28" i="1" s="1"/>
  <c r="D27" i="1"/>
  <c r="K27" i="1" s="1"/>
  <c r="D26" i="1"/>
  <c r="L26" i="1" s="1"/>
  <c r="D25" i="1"/>
  <c r="L25" i="1" s="1"/>
  <c r="D24" i="1"/>
  <c r="L24" i="1" s="1"/>
  <c r="D23" i="1"/>
  <c r="L23" i="1" s="1"/>
  <c r="D22" i="1"/>
  <c r="D21" i="1"/>
  <c r="L21" i="1" s="1"/>
  <c r="D20" i="1"/>
  <c r="J20" i="1" s="1"/>
  <c r="C21" i="1"/>
  <c r="H21" i="1" s="1"/>
  <c r="C22" i="1"/>
  <c r="H22" i="1" s="1"/>
  <c r="I23" i="1"/>
  <c r="C24" i="1"/>
  <c r="I24" i="1" s="1"/>
  <c r="H25" i="1"/>
  <c r="H26" i="1"/>
  <c r="H27" i="1"/>
  <c r="H28" i="1"/>
  <c r="C29" i="1"/>
  <c r="H29" i="1" s="1"/>
  <c r="C30" i="1"/>
  <c r="H30" i="1" s="1"/>
  <c r="H31" i="1"/>
  <c r="C32" i="1"/>
  <c r="H32" i="1" s="1"/>
  <c r="H33" i="1"/>
  <c r="H20" i="1"/>
  <c r="G31" i="1"/>
  <c r="G26" i="1" l="1"/>
  <c r="G25" i="1"/>
  <c r="G29" i="1"/>
  <c r="G24" i="1"/>
  <c r="G27" i="1"/>
  <c r="H24" i="1"/>
  <c r="I31" i="1"/>
  <c r="G33" i="1"/>
  <c r="G32" i="1"/>
  <c r="G30" i="1"/>
  <c r="G28" i="1"/>
  <c r="I28" i="1"/>
  <c r="L27" i="1"/>
  <c r="J27" i="1"/>
  <c r="G23" i="1"/>
  <c r="J23" i="1"/>
  <c r="K23" i="1"/>
  <c r="G22" i="1"/>
  <c r="G21" i="1"/>
  <c r="H23" i="1"/>
  <c r="G20" i="1"/>
  <c r="I20" i="1"/>
  <c r="I27" i="1"/>
  <c r="J28" i="1"/>
  <c r="K20" i="1"/>
  <c r="K28" i="1"/>
  <c r="L20" i="1"/>
  <c r="J31" i="1"/>
  <c r="J24" i="1"/>
  <c r="K31" i="1"/>
  <c r="K24" i="1"/>
  <c r="I33" i="1"/>
  <c r="I30" i="1"/>
  <c r="I26" i="1"/>
  <c r="I22" i="1"/>
  <c r="I32" i="1"/>
  <c r="I29" i="1"/>
  <c r="I25" i="1"/>
  <c r="I21" i="1"/>
  <c r="J33" i="1"/>
  <c r="J30" i="1"/>
  <c r="J26" i="1"/>
  <c r="J22" i="1"/>
  <c r="K33" i="1"/>
  <c r="K30" i="1"/>
  <c r="K26" i="1"/>
  <c r="J32" i="1"/>
  <c r="J29" i="1"/>
  <c r="J25" i="1"/>
  <c r="J21" i="1"/>
  <c r="K32" i="1"/>
  <c r="K29" i="1"/>
  <c r="K25" i="1"/>
  <c r="K21" i="1"/>
</calcChain>
</file>

<file path=xl/sharedStrings.xml><?xml version="1.0" encoding="utf-8"?>
<sst xmlns="http://schemas.openxmlformats.org/spreadsheetml/2006/main" count="85" uniqueCount="68">
  <si>
    <t>Cod.</t>
  </si>
  <si>
    <t>Tipologia di occupazione</t>
  </si>
  <si>
    <t xml:space="preserve">tariffa a mq </t>
  </si>
  <si>
    <t>esente</t>
  </si>
  <si>
    <t>annuale</t>
  </si>
  <si>
    <t>Sintesi della riduzioni/ maggiorazioni previste dal regolamento per le occupazioni</t>
  </si>
  <si>
    <t>giornaliero</t>
  </si>
  <si>
    <t xml:space="preserve">ZONA A - </t>
  </si>
  <si>
    <t>occupazione eccedenti mq.1.000 (art.30, comma 5)</t>
  </si>
  <si>
    <t>superfici eccedenti riduzione al 90%</t>
  </si>
  <si>
    <t>Serbatoi interrati (art. 60)</t>
  </si>
  <si>
    <t>serbatoi con capacità supeiore a 3.000 litri</t>
  </si>
  <si>
    <t>ZONA C      ( - 50%)</t>
  </si>
  <si>
    <t>TARIFFA APPLICATA OCCUPAZIONE PERMANENTE</t>
  </si>
  <si>
    <t>TARIFFA APPLICATA OCCUPAZIONE TEMPORANEA</t>
  </si>
  <si>
    <t>TARIFFE ORDINARIE - ART. 29</t>
  </si>
  <si>
    <t>ANNUALE</t>
  </si>
  <si>
    <t>GIORNALIERA</t>
  </si>
  <si>
    <t>TARIFFE IN VIGORE NEL 2020</t>
  </si>
  <si>
    <t>OCCUPAZIONE TEMPORANEA</t>
  </si>
  <si>
    <t>OCCUPAZIONE PERMANENTE</t>
  </si>
  <si>
    <t>Coefficienti moltiplicatori di valutazione del beneficio economico</t>
  </si>
  <si>
    <t>incremento 50% tariffa</t>
  </si>
  <si>
    <t>interventi di piccola manutenzione e traslochi di durata non superiore a 6 giorni con richiesta occupazione presentata 5 giorni lavorativi prima del giorno di occupazione (art.9 comma 4)</t>
  </si>
  <si>
    <r>
      <t xml:space="preserve">sottosuolo art. 30, comma 4, riduzione della tariffa </t>
    </r>
    <r>
      <rPr>
        <b/>
        <sz val="12"/>
        <color theme="1"/>
        <rFont val="Calibri"/>
        <family val="2"/>
      </rPr>
      <t>ordinaria</t>
    </r>
    <r>
      <rPr>
        <sz val="12"/>
        <color theme="1"/>
        <rFont val="Calibri"/>
        <family val="2"/>
      </rPr>
      <t xml:space="preserve"> al  </t>
    </r>
  </si>
  <si>
    <t>incremento tariffa ordinaria del 25% per ogni mille litri o frazione</t>
  </si>
  <si>
    <t>Spazi soprastanti e sottostanti il suolo pubblico per le tipologie diverse da quelle espressamente previste</t>
  </si>
  <si>
    <t>Manifestazioni culturali, politiche, sindacali, sportive e occupazioni varie senza beneficio economico</t>
  </si>
  <si>
    <t>Circhi, spettacoli viaggianti</t>
  </si>
  <si>
    <t>Parcheggi concessi in gestione a terzi</t>
  </si>
  <si>
    <t>Cantieri, scavi (per suolo e sottosuolo)</t>
  </si>
  <si>
    <t>Chioschi e similari</t>
  </si>
  <si>
    <t>Occupazioni antistanti attività commerciali e pubblici esercizi</t>
  </si>
  <si>
    <t>Occupazioni varie senza beneficio economico</t>
  </si>
  <si>
    <t>Impianti pubblicitari</t>
  </si>
  <si>
    <t>occupazione singola inferiore a 1/2 metro quadrato ( art. 26, comma 3)</t>
  </si>
  <si>
    <t>10,00/5,00</t>
  </si>
  <si>
    <t xml:space="preserve"> Importo minimo del canone permanente/temporanea al di sotto del quale non è dovuto (art. 31)</t>
  </si>
  <si>
    <t>Chiusini, pozzetti ispezione e bocche lupaie</t>
  </si>
  <si>
    <t>Distributori di carburanti, tabacchi e simili</t>
  </si>
  <si>
    <t>Seggiovie e funivie</t>
  </si>
  <si>
    <t>Occupazioni varie con beneficio economico</t>
  </si>
  <si>
    <t>ZONA B           (- 21%)</t>
  </si>
  <si>
    <t>ZONA B</t>
  </si>
  <si>
    <t xml:space="preserve">ZONA C   </t>
  </si>
  <si>
    <t>ZONA C</t>
  </si>
  <si>
    <t>ZONA A</t>
  </si>
  <si>
    <t xml:space="preserve">come da ALLEGATO B </t>
  </si>
  <si>
    <t>Zona A</t>
  </si>
  <si>
    <t>1^ cat.</t>
  </si>
  <si>
    <t>Zona B</t>
  </si>
  <si>
    <t>2^ cat.</t>
  </si>
  <si>
    <t>Zona C</t>
  </si>
  <si>
    <t>3^ cat.</t>
  </si>
  <si>
    <t>Tariffa standard</t>
  </si>
  <si>
    <t>Coefficiente di adeguamento territoriale</t>
  </si>
  <si>
    <t>articolo 29</t>
  </si>
  <si>
    <t>Tariffa ordinaria risultante, arrotondata</t>
  </si>
  <si>
    <t>Tariffa ordinaria risultante con arrotondamenti</t>
  </si>
  <si>
    <t>Traslochi - articolo 59</t>
  </si>
  <si>
    <t>Impianti di ricarica veicoli elettrici - articolo 48</t>
  </si>
  <si>
    <t>Fiere</t>
  </si>
  <si>
    <t>ocupazione per circhi e spettacoli viaggianti (art.30, comma 6)</t>
  </si>
  <si>
    <t>tariffa zona A</t>
  </si>
  <si>
    <t>ZONA C      ( -34,39%)</t>
  </si>
  <si>
    <t>ZONA B           (-17,46%)</t>
  </si>
  <si>
    <t>Importo una tantum dovuto nel caso in cui l’occupazione
temporanea sia compresa tra Euro 5,51 e Euro 25,00 (art. 30 comma 2)</t>
  </si>
  <si>
    <t>Allegato D1) occupazione alla deliberazione n.33-7  dd 18.11.2025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</si>
</sst>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10]General"/>
    <numFmt numFmtId="165" formatCode="#,##0.0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Calibri"/>
      <family val="2"/>
    </font>
    <font>
      <sz val="14"/>
      <color rgb="FFFF0000"/>
      <name val="Calibri"/>
      <family val="2"/>
    </font>
    <font>
      <sz val="14"/>
      <color rgb="FF0000FF"/>
      <name val="Calibri"/>
      <family val="2"/>
    </font>
    <font>
      <b/>
      <sz val="20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rgb="FF0000FF"/>
      <name val="Calibri"/>
      <family val="2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2"/>
      <name val="Calibri"/>
      <family val="2"/>
    </font>
    <font>
      <sz val="11"/>
      <color rgb="FF000000"/>
      <name val="Calibri1"/>
    </font>
    <font>
      <sz val="12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5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2" fillId="0" borderId="0" applyBorder="0" applyProtection="0"/>
  </cellStyleXfs>
  <cellXfs count="1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3" fontId="2" fillId="0" borderId="9" xfId="1" applyFont="1" applyBorder="1" applyAlignment="1">
      <alignment horizontal="center" vertical="center" wrapText="1"/>
    </xf>
    <xf numFmtId="43" fontId="2" fillId="0" borderId="16" xfId="1" applyFont="1" applyBorder="1" applyAlignment="1">
      <alignment horizontal="center" vertical="center" wrapText="1"/>
    </xf>
    <xf numFmtId="43" fontId="2" fillId="0" borderId="8" xfId="1" applyFont="1" applyBorder="1" applyAlignment="1">
      <alignment horizontal="center" vertical="center" wrapText="1"/>
    </xf>
    <xf numFmtId="43" fontId="2" fillId="0" borderId="15" xfId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9" fontId="2" fillId="0" borderId="2" xfId="0" applyNumberFormat="1" applyFont="1" applyBorder="1"/>
    <xf numFmtId="0" fontId="16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43" fontId="2" fillId="0" borderId="19" xfId="1" applyFont="1" applyBorder="1" applyAlignment="1">
      <alignment horizontal="center" vertical="center" wrapText="1"/>
    </xf>
    <xf numFmtId="43" fontId="2" fillId="0" borderId="20" xfId="1" applyFont="1" applyBorder="1" applyAlignment="1">
      <alignment horizontal="center" vertical="center" wrapText="1"/>
    </xf>
    <xf numFmtId="43" fontId="2" fillId="0" borderId="26" xfId="1" applyFont="1" applyBorder="1" applyAlignment="1">
      <alignment horizontal="center" vertical="center" wrapText="1"/>
    </xf>
    <xf numFmtId="43" fontId="2" fillId="0" borderId="24" xfId="1" applyFont="1" applyBorder="1" applyAlignment="1">
      <alignment horizontal="center" vertical="center" wrapText="1"/>
    </xf>
    <xf numFmtId="43" fontId="2" fillId="0" borderId="27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2" fontId="12" fillId="7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43" fontId="2" fillId="0" borderId="23" xfId="1" applyFont="1" applyFill="1" applyBorder="1" applyAlignment="1">
      <alignment horizontal="center" vertical="center" wrapText="1"/>
    </xf>
    <xf numFmtId="43" fontId="2" fillId="0" borderId="24" xfId="1" applyFont="1" applyFill="1" applyBorder="1" applyAlignment="1">
      <alignment horizontal="center" vertical="center" wrapText="1"/>
    </xf>
    <xf numFmtId="43" fontId="2" fillId="0" borderId="25" xfId="1" applyFont="1" applyFill="1" applyBorder="1" applyAlignment="1">
      <alignment horizontal="center" vertical="center" wrapText="1"/>
    </xf>
    <xf numFmtId="43" fontId="2" fillId="0" borderId="21" xfId="1" applyFont="1" applyFill="1" applyBorder="1" applyAlignment="1">
      <alignment horizontal="center" vertical="center" wrapText="1"/>
    </xf>
    <xf numFmtId="43" fontId="2" fillId="0" borderId="19" xfId="1" applyFont="1" applyFill="1" applyBorder="1" applyAlignment="1">
      <alignment horizontal="center" vertical="center" wrapText="1"/>
    </xf>
    <xf numFmtId="43" fontId="2" fillId="0" borderId="22" xfId="1" applyFont="1" applyFill="1" applyBorder="1" applyAlignment="1">
      <alignment horizontal="center" vertical="center" wrapText="1"/>
    </xf>
    <xf numFmtId="0" fontId="21" fillId="0" borderId="0" xfId="0" applyFont="1"/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vertical="center" wrapText="1"/>
    </xf>
    <xf numFmtId="0" fontId="16" fillId="0" borderId="33" xfId="0" applyFont="1" applyBorder="1" applyAlignment="1">
      <alignment horizontal="center" vertical="center" wrapText="1"/>
    </xf>
    <xf numFmtId="4" fontId="5" fillId="3" borderId="28" xfId="0" applyNumberFormat="1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165" fontId="5" fillId="3" borderId="28" xfId="0" applyNumberFormat="1" applyFont="1" applyFill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4" fontId="5" fillId="3" borderId="24" xfId="0" applyNumberFormat="1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3" fillId="0" borderId="0" xfId="0" applyFont="1"/>
    <xf numFmtId="43" fontId="14" fillId="5" borderId="35" xfId="1" applyFont="1" applyFill="1" applyBorder="1" applyAlignment="1">
      <alignment horizontal="center" vertical="center"/>
    </xf>
    <xf numFmtId="43" fontId="11" fillId="4" borderId="36" xfId="1" applyFont="1" applyFill="1" applyBorder="1" applyAlignment="1">
      <alignment horizontal="center" vertical="center"/>
    </xf>
    <xf numFmtId="43" fontId="11" fillId="4" borderId="37" xfId="1" applyFont="1" applyFill="1" applyBorder="1" applyAlignment="1">
      <alignment horizontal="center" vertical="center"/>
    </xf>
    <xf numFmtId="43" fontId="15" fillId="6" borderId="38" xfId="1" applyFont="1" applyFill="1" applyBorder="1" applyAlignment="1">
      <alignment horizontal="center" vertical="center"/>
    </xf>
    <xf numFmtId="43" fontId="12" fillId="2" borderId="36" xfId="1" applyFont="1" applyFill="1" applyBorder="1" applyAlignment="1">
      <alignment horizontal="center" vertical="center"/>
    </xf>
    <xf numFmtId="2" fontId="12" fillId="2" borderId="39" xfId="0" applyNumberFormat="1" applyFont="1" applyFill="1" applyBorder="1" applyAlignment="1">
      <alignment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43" fontId="2" fillId="0" borderId="28" xfId="1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43" fontId="2" fillId="0" borderId="46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43" fontId="2" fillId="0" borderId="25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7" fillId="0" borderId="47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17" fillId="0" borderId="29" xfId="0" applyFont="1" applyBorder="1" applyAlignment="1">
      <alignment vertical="center" wrapText="1"/>
    </xf>
    <xf numFmtId="0" fontId="17" fillId="0" borderId="32" xfId="0" applyFont="1" applyBorder="1" applyAlignment="1">
      <alignment vertical="center" wrapText="1"/>
    </xf>
    <xf numFmtId="0" fontId="19" fillId="0" borderId="29" xfId="0" applyFont="1" applyBorder="1" applyAlignment="1">
      <alignment vertical="center" wrapText="1"/>
    </xf>
    <xf numFmtId="0" fontId="19" fillId="0" borderId="32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</cellXfs>
  <cellStyles count="235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" xfId="12" builtinId="8" hidden="1"/>
    <cellStyle name="Collegamento ipertestuale" xfId="14" builtinId="8" hidden="1"/>
    <cellStyle name="Collegamento ipertestuale" xfId="16" builtinId="8" hidden="1"/>
    <cellStyle name="Collegamento ipertestuale" xfId="18" builtinId="8" hidden="1"/>
    <cellStyle name="Collegamento ipertestuale" xfId="20" builtinId="8" hidden="1"/>
    <cellStyle name="Collegamento ipertestuale" xfId="22" builtinId="8" hidden="1"/>
    <cellStyle name="Collegamento ipertestuale" xfId="24" builtinId="8" hidden="1"/>
    <cellStyle name="Collegamento ipertestuale" xfId="26" builtinId="8" hidden="1"/>
    <cellStyle name="Collegamento ipertestuale" xfId="28" builtinId="8" hidden="1"/>
    <cellStyle name="Collegamento ipertestuale" xfId="30" builtinId="8" hidden="1"/>
    <cellStyle name="Collegamento ipertestuale" xfId="32" builtinId="8" hidden="1"/>
    <cellStyle name="Collegamento ipertestuale" xfId="34" builtinId="8" hidden="1"/>
    <cellStyle name="Collegamento ipertestuale" xfId="36" builtinId="8" hidden="1"/>
    <cellStyle name="Collegamento ipertestuale" xfId="38" builtinId="8" hidden="1"/>
    <cellStyle name="Collegamento ipertestuale" xfId="40" builtinId="8" hidden="1"/>
    <cellStyle name="Collegamento ipertestuale" xfId="42" builtinId="8" hidden="1"/>
    <cellStyle name="Collegamento ipertestuale" xfId="44" builtinId="8" hidden="1"/>
    <cellStyle name="Collegamento ipertestuale" xfId="46" builtinId="8" hidden="1"/>
    <cellStyle name="Collegamento ipertestuale" xfId="48" builtinId="8" hidden="1"/>
    <cellStyle name="Collegamento ipertestuale" xfId="50" builtinId="8" hidden="1"/>
    <cellStyle name="Collegamento ipertestuale" xfId="52" builtinId="8" hidden="1"/>
    <cellStyle name="Collegamento ipertestuale" xfId="54" builtinId="8" hidden="1"/>
    <cellStyle name="Collegamento ipertestuale" xfId="56" builtinId="8" hidden="1"/>
    <cellStyle name="Collegamento ipertestuale" xfId="58" builtinId="8" hidden="1"/>
    <cellStyle name="Collegamento ipertestuale" xfId="60" builtinId="8" hidden="1"/>
    <cellStyle name="Collegamento ipertestuale" xfId="62" builtinId="8" hidden="1"/>
    <cellStyle name="Collegamento ipertestuale" xfId="64" builtinId="8" hidden="1"/>
    <cellStyle name="Collegamento ipertestuale" xfId="66" builtinId="8" hidden="1"/>
    <cellStyle name="Collegamento ipertestuale" xfId="68" builtinId="8" hidden="1"/>
    <cellStyle name="Collegamento ipertestuale" xfId="70" builtinId="8" hidden="1"/>
    <cellStyle name="Collegamento ipertestuale" xfId="72" builtinId="8" hidden="1"/>
    <cellStyle name="Collegamento ipertestuale" xfId="74" builtinId="8" hidden="1"/>
    <cellStyle name="Collegamento ipertestuale" xfId="76" builtinId="8" hidden="1"/>
    <cellStyle name="Collegamento ipertestuale" xfId="78" builtinId="8" hidden="1"/>
    <cellStyle name="Collegamento ipertestuale" xfId="80" builtinId="8" hidden="1"/>
    <cellStyle name="Collegamento ipertestuale" xfId="82" builtinId="8" hidden="1"/>
    <cellStyle name="Collegamento ipertestuale" xfId="84" builtinId="8" hidden="1"/>
    <cellStyle name="Collegamento ipertestuale" xfId="86" builtinId="8" hidden="1"/>
    <cellStyle name="Collegamento ipertestuale" xfId="88" builtinId="8" hidden="1"/>
    <cellStyle name="Collegamento ipertestuale" xfId="90" builtinId="8" hidden="1"/>
    <cellStyle name="Collegamento ipertestuale" xfId="92" builtinId="8" hidden="1"/>
    <cellStyle name="Collegamento ipertestuale" xfId="94" builtinId="8" hidden="1"/>
    <cellStyle name="Collegamento ipertestuale" xfId="96" builtinId="8" hidden="1"/>
    <cellStyle name="Collegamento ipertestuale" xfId="98" builtinId="8" hidden="1"/>
    <cellStyle name="Collegamento ipertestuale" xfId="100" builtinId="8" hidden="1"/>
    <cellStyle name="Collegamento ipertestuale" xfId="102" builtinId="8" hidden="1"/>
    <cellStyle name="Collegamento ipertestuale" xfId="104" builtinId="8" hidden="1"/>
    <cellStyle name="Collegamento ipertestuale" xfId="106" builtinId="8" hidden="1"/>
    <cellStyle name="Collegamento ipertestuale" xfId="108" builtinId="8" hidden="1"/>
    <cellStyle name="Collegamento ipertestuale" xfId="110" builtinId="8" hidden="1"/>
    <cellStyle name="Collegamento ipertestuale" xfId="112" builtinId="8" hidden="1"/>
    <cellStyle name="Collegamento ipertestuale" xfId="114" builtinId="8" hidden="1"/>
    <cellStyle name="Collegamento ipertestuale" xfId="116" builtinId="8" hidden="1"/>
    <cellStyle name="Collegamento ipertestuale" xfId="118" builtinId="8" hidden="1"/>
    <cellStyle name="Collegamento ipertestuale" xfId="120" builtinId="8" hidden="1"/>
    <cellStyle name="Collegamento ipertestuale" xfId="122" builtinId="8" hidden="1"/>
    <cellStyle name="Collegamento ipertestuale" xfId="124" builtinId="8" hidden="1"/>
    <cellStyle name="Collegamento ipertestuale" xfId="126" builtinId="8" hidden="1"/>
    <cellStyle name="Collegamento ipertestuale" xfId="128" builtinId="8" hidden="1"/>
    <cellStyle name="Collegamento ipertestuale" xfId="130" builtinId="8" hidden="1"/>
    <cellStyle name="Collegamento ipertestuale" xfId="132" builtinId="8" hidden="1"/>
    <cellStyle name="Collegamento ipertestuale" xfId="134" builtinId="8" hidden="1"/>
    <cellStyle name="Collegamento ipertestuale" xfId="136" builtinId="8" hidden="1"/>
    <cellStyle name="Collegamento ipertestuale" xfId="138" builtinId="8" hidden="1"/>
    <cellStyle name="Collegamento ipertestuale" xfId="140" builtinId="8" hidden="1"/>
    <cellStyle name="Collegamento ipertestuale" xfId="142" builtinId="8" hidden="1"/>
    <cellStyle name="Collegamento ipertestuale" xfId="144" builtinId="8" hidden="1"/>
    <cellStyle name="Collegamento ipertestuale" xfId="146" builtinId="8" hidden="1"/>
    <cellStyle name="Collegamento ipertestuale" xfId="148" builtinId="8" hidden="1"/>
    <cellStyle name="Collegamento ipertestuale" xfId="150" builtinId="8" hidden="1"/>
    <cellStyle name="Collegamento ipertestuale" xfId="152" builtinId="8" hidden="1"/>
    <cellStyle name="Collegamento ipertestuale" xfId="154" builtinId="8" hidden="1"/>
    <cellStyle name="Collegamento ipertestuale" xfId="156" builtinId="8" hidden="1"/>
    <cellStyle name="Collegamento ipertestuale" xfId="158" builtinId="8" hidden="1"/>
    <cellStyle name="Collegamento ipertestuale" xfId="160" builtinId="8" hidden="1"/>
    <cellStyle name="Collegamento ipertestuale" xfId="162" builtinId="8" hidden="1"/>
    <cellStyle name="Collegamento ipertestuale" xfId="164" builtinId="8" hidden="1"/>
    <cellStyle name="Collegamento ipertestuale" xfId="166" builtinId="8" hidden="1"/>
    <cellStyle name="Collegamento ipertestuale" xfId="168" builtinId="8" hidden="1"/>
    <cellStyle name="Collegamento ipertestuale" xfId="170" builtinId="8" hidden="1"/>
    <cellStyle name="Collegamento ipertestuale" xfId="172" builtinId="8" hidden="1"/>
    <cellStyle name="Collegamento ipertestuale" xfId="174" builtinId="8" hidden="1"/>
    <cellStyle name="Collegamento ipertestuale" xfId="176" builtinId="8" hidden="1"/>
    <cellStyle name="Collegamento ipertestuale" xfId="178" builtinId="8" hidden="1"/>
    <cellStyle name="Collegamento ipertestuale" xfId="180" builtinId="8" hidden="1"/>
    <cellStyle name="Collegamento ipertestuale" xfId="182" builtinId="8" hidden="1"/>
    <cellStyle name="Collegamento ipertestuale" xfId="184" builtinId="8" hidden="1"/>
    <cellStyle name="Collegamento ipertestuale" xfId="186" builtinId="8" hidden="1"/>
    <cellStyle name="Collegamento ipertestuale" xfId="188" builtinId="8" hidden="1"/>
    <cellStyle name="Collegamento ipertestuale" xfId="190" builtinId="8" hidden="1"/>
    <cellStyle name="Collegamento ipertestuale" xfId="192" builtinId="8" hidden="1"/>
    <cellStyle name="Collegamento ipertestuale" xfId="194" builtinId="8" hidden="1"/>
    <cellStyle name="Collegamento ipertestuale" xfId="196" builtinId="8" hidden="1"/>
    <cellStyle name="Collegamento ipertestuale" xfId="198" builtinId="8" hidden="1"/>
    <cellStyle name="Collegamento ipertestuale" xfId="200" builtinId="8" hidden="1"/>
    <cellStyle name="Collegamento ipertestuale" xfId="202" builtinId="8" hidden="1"/>
    <cellStyle name="Collegamento ipertestuale" xfId="204" builtinId="8" hidden="1"/>
    <cellStyle name="Collegamento ipertestuale" xfId="206" builtinId="8" hidden="1"/>
    <cellStyle name="Collegamento ipertestuale" xfId="208" builtinId="8" hidden="1"/>
    <cellStyle name="Collegamento ipertestuale" xfId="210" builtinId="8" hidden="1"/>
    <cellStyle name="Collegamento ipertestuale" xfId="212" builtinId="8" hidden="1"/>
    <cellStyle name="Collegamento ipertestuale" xfId="214" builtinId="8" hidden="1"/>
    <cellStyle name="Collegamento ipertestuale" xfId="216" builtinId="8" hidden="1"/>
    <cellStyle name="Collegamento ipertestuale" xfId="218" builtinId="8" hidden="1"/>
    <cellStyle name="Collegamento ipertestuale" xfId="220" builtinId="8" hidden="1"/>
    <cellStyle name="Collegamento ipertestuale" xfId="222" builtinId="8" hidden="1"/>
    <cellStyle name="Collegamento ipertestuale" xfId="224" builtinId="8" hidden="1"/>
    <cellStyle name="Collegamento ipertestuale" xfId="226" builtinId="8" hidden="1"/>
    <cellStyle name="Collegamento ipertestuale" xfId="228" builtinId="8" hidden="1"/>
    <cellStyle name="Collegamento ipertestuale" xfId="230" builtinId="8" hidden="1"/>
    <cellStyle name="Collegamento ipertestuale" xfId="232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Collegamento ipertestuale visitato" xfId="13" builtinId="9" hidden="1"/>
    <cellStyle name="Collegamento ipertestuale visitato" xfId="15" builtinId="9" hidden="1"/>
    <cellStyle name="Collegamento ipertestuale visitato" xfId="17" builtinId="9" hidden="1"/>
    <cellStyle name="Collegamento ipertestuale visitato" xfId="19" builtinId="9" hidden="1"/>
    <cellStyle name="Collegamento ipertestuale visitato" xfId="21" builtinId="9" hidden="1"/>
    <cellStyle name="Collegamento ipertestuale visitato" xfId="23" builtinId="9" hidden="1"/>
    <cellStyle name="Collegamento ipertestuale visitato" xfId="25" builtinId="9" hidden="1"/>
    <cellStyle name="Collegamento ipertestuale visitato" xfId="27" builtinId="9" hidden="1"/>
    <cellStyle name="Collegamento ipertestuale visitato" xfId="29" builtinId="9" hidden="1"/>
    <cellStyle name="Collegamento ipertestuale visitato" xfId="31" builtinId="9" hidden="1"/>
    <cellStyle name="Collegamento ipertestuale visitato" xfId="33" builtinId="9" hidden="1"/>
    <cellStyle name="Collegamento ipertestuale visitato" xfId="35" builtinId="9" hidden="1"/>
    <cellStyle name="Collegamento ipertestuale visitato" xfId="37" builtinId="9" hidden="1"/>
    <cellStyle name="Collegamento ipertestuale visitato" xfId="39" builtinId="9" hidden="1"/>
    <cellStyle name="Collegamento ipertestuale visitato" xfId="41" builtinId="9" hidden="1"/>
    <cellStyle name="Collegamento ipertestuale visitato" xfId="43" builtinId="9" hidden="1"/>
    <cellStyle name="Collegamento ipertestuale visitato" xfId="45" builtinId="9" hidden="1"/>
    <cellStyle name="Collegamento ipertestuale visitato" xfId="47" builtinId="9" hidden="1"/>
    <cellStyle name="Collegamento ipertestuale visitato" xfId="49" builtinId="9" hidden="1"/>
    <cellStyle name="Collegamento ipertestuale visitato" xfId="51" builtinId="9" hidden="1"/>
    <cellStyle name="Collegamento ipertestuale visitato" xfId="53" builtinId="9" hidden="1"/>
    <cellStyle name="Collegamento ipertestuale visitato" xfId="55" builtinId="9" hidden="1"/>
    <cellStyle name="Collegamento ipertestuale visitato" xfId="57" builtinId="9" hidden="1"/>
    <cellStyle name="Collegamento ipertestuale visitato" xfId="59" builtinId="9" hidden="1"/>
    <cellStyle name="Collegamento ipertestuale visitato" xfId="61" builtinId="9" hidden="1"/>
    <cellStyle name="Collegamento ipertestuale visitato" xfId="63" builtinId="9" hidden="1"/>
    <cellStyle name="Collegamento ipertestuale visitato" xfId="65" builtinId="9" hidden="1"/>
    <cellStyle name="Collegamento ipertestuale visitato" xfId="67" builtinId="9" hidden="1"/>
    <cellStyle name="Collegamento ipertestuale visitato" xfId="69" builtinId="9" hidden="1"/>
    <cellStyle name="Collegamento ipertestuale visitato" xfId="71" builtinId="9" hidden="1"/>
    <cellStyle name="Collegamento ipertestuale visitato" xfId="73" builtinId="9" hidden="1"/>
    <cellStyle name="Collegamento ipertestuale visitato" xfId="75" builtinId="9" hidden="1"/>
    <cellStyle name="Collegamento ipertestuale visitato" xfId="77" builtinId="9" hidden="1"/>
    <cellStyle name="Collegamento ipertestuale visitato" xfId="79" builtinId="9" hidden="1"/>
    <cellStyle name="Collegamento ipertestuale visitato" xfId="81" builtinId="9" hidden="1"/>
    <cellStyle name="Collegamento ipertestuale visitato" xfId="83" builtinId="9" hidden="1"/>
    <cellStyle name="Collegamento ipertestuale visitato" xfId="85" builtinId="9" hidden="1"/>
    <cellStyle name="Collegamento ipertestuale visitato" xfId="87" builtinId="9" hidden="1"/>
    <cellStyle name="Collegamento ipertestuale visitato" xfId="89" builtinId="9" hidden="1"/>
    <cellStyle name="Collegamento ipertestuale visitato" xfId="91" builtinId="9" hidden="1"/>
    <cellStyle name="Collegamento ipertestuale visitato" xfId="93" builtinId="9" hidden="1"/>
    <cellStyle name="Collegamento ipertestuale visitato" xfId="95" builtinId="9" hidden="1"/>
    <cellStyle name="Collegamento ipertestuale visitato" xfId="97" builtinId="9" hidden="1"/>
    <cellStyle name="Collegamento ipertestuale visitato" xfId="99" builtinId="9" hidden="1"/>
    <cellStyle name="Collegamento ipertestuale visitato" xfId="101" builtinId="9" hidden="1"/>
    <cellStyle name="Collegamento ipertestuale visitato" xfId="103" builtinId="9" hidden="1"/>
    <cellStyle name="Collegamento ipertestuale visitato" xfId="105" builtinId="9" hidden="1"/>
    <cellStyle name="Collegamento ipertestuale visitato" xfId="107" builtinId="9" hidden="1"/>
    <cellStyle name="Collegamento ipertestuale visitato" xfId="109" builtinId="9" hidden="1"/>
    <cellStyle name="Collegamento ipertestuale visitato" xfId="111" builtinId="9" hidden="1"/>
    <cellStyle name="Collegamento ipertestuale visitato" xfId="113" builtinId="9" hidden="1"/>
    <cellStyle name="Collegamento ipertestuale visitato" xfId="115" builtinId="9" hidden="1"/>
    <cellStyle name="Collegamento ipertestuale visitato" xfId="117" builtinId="9" hidden="1"/>
    <cellStyle name="Collegamento ipertestuale visitato" xfId="119" builtinId="9" hidden="1"/>
    <cellStyle name="Collegamento ipertestuale visitato" xfId="121" builtinId="9" hidden="1"/>
    <cellStyle name="Collegamento ipertestuale visitato" xfId="123" builtinId="9" hidden="1"/>
    <cellStyle name="Collegamento ipertestuale visitato" xfId="125" builtinId="9" hidden="1"/>
    <cellStyle name="Collegamento ipertestuale visitato" xfId="127" builtinId="9" hidden="1"/>
    <cellStyle name="Collegamento ipertestuale visitato" xfId="129" builtinId="9" hidden="1"/>
    <cellStyle name="Collegamento ipertestuale visitato" xfId="131" builtinId="9" hidden="1"/>
    <cellStyle name="Collegamento ipertestuale visitato" xfId="133" builtinId="9" hidden="1"/>
    <cellStyle name="Collegamento ipertestuale visitato" xfId="135" builtinId="9" hidden="1"/>
    <cellStyle name="Collegamento ipertestuale visitato" xfId="137" builtinId="9" hidden="1"/>
    <cellStyle name="Collegamento ipertestuale visitato" xfId="139" builtinId="9" hidden="1"/>
    <cellStyle name="Collegamento ipertestuale visitato" xfId="141" builtinId="9" hidden="1"/>
    <cellStyle name="Collegamento ipertestuale visitato" xfId="143" builtinId="9" hidden="1"/>
    <cellStyle name="Collegamento ipertestuale visitato" xfId="145" builtinId="9" hidden="1"/>
    <cellStyle name="Collegamento ipertestuale visitato" xfId="147" builtinId="9" hidden="1"/>
    <cellStyle name="Collegamento ipertestuale visitato" xfId="149" builtinId="9" hidden="1"/>
    <cellStyle name="Collegamento ipertestuale visitato" xfId="151" builtinId="9" hidden="1"/>
    <cellStyle name="Collegamento ipertestuale visitato" xfId="153" builtinId="9" hidden="1"/>
    <cellStyle name="Collegamento ipertestuale visitato" xfId="155" builtinId="9" hidden="1"/>
    <cellStyle name="Collegamento ipertestuale visitato" xfId="157" builtinId="9" hidden="1"/>
    <cellStyle name="Collegamento ipertestuale visitato" xfId="159" builtinId="9" hidden="1"/>
    <cellStyle name="Collegamento ipertestuale visitato" xfId="161" builtinId="9" hidden="1"/>
    <cellStyle name="Collegamento ipertestuale visitato" xfId="163" builtinId="9" hidden="1"/>
    <cellStyle name="Collegamento ipertestuale visitato" xfId="165" builtinId="9" hidden="1"/>
    <cellStyle name="Collegamento ipertestuale visitato" xfId="167" builtinId="9" hidden="1"/>
    <cellStyle name="Collegamento ipertestuale visitato" xfId="169" builtinId="9" hidden="1"/>
    <cellStyle name="Collegamento ipertestuale visitato" xfId="171" builtinId="9" hidden="1"/>
    <cellStyle name="Collegamento ipertestuale visitato" xfId="173" builtinId="9" hidden="1"/>
    <cellStyle name="Collegamento ipertestuale visitato" xfId="175" builtinId="9" hidden="1"/>
    <cellStyle name="Collegamento ipertestuale visitato" xfId="177" builtinId="9" hidden="1"/>
    <cellStyle name="Collegamento ipertestuale visitato" xfId="179" builtinId="9" hidden="1"/>
    <cellStyle name="Collegamento ipertestuale visitato" xfId="181" builtinId="9" hidden="1"/>
    <cellStyle name="Collegamento ipertestuale visitato" xfId="183" builtinId="9" hidden="1"/>
    <cellStyle name="Collegamento ipertestuale visitato" xfId="185" builtinId="9" hidden="1"/>
    <cellStyle name="Collegamento ipertestuale visitato" xfId="187" builtinId="9" hidden="1"/>
    <cellStyle name="Collegamento ipertestuale visitato" xfId="189" builtinId="9" hidden="1"/>
    <cellStyle name="Collegamento ipertestuale visitato" xfId="191" builtinId="9" hidden="1"/>
    <cellStyle name="Collegamento ipertestuale visitato" xfId="193" builtinId="9" hidden="1"/>
    <cellStyle name="Collegamento ipertestuale visitato" xfId="195" builtinId="9" hidden="1"/>
    <cellStyle name="Collegamento ipertestuale visitato" xfId="197" builtinId="9" hidden="1"/>
    <cellStyle name="Collegamento ipertestuale visitato" xfId="199" builtinId="9" hidden="1"/>
    <cellStyle name="Collegamento ipertestuale visitato" xfId="201" builtinId="9" hidden="1"/>
    <cellStyle name="Collegamento ipertestuale visitato" xfId="203" builtinId="9" hidden="1"/>
    <cellStyle name="Collegamento ipertestuale visitato" xfId="205" builtinId="9" hidden="1"/>
    <cellStyle name="Collegamento ipertestuale visitato" xfId="207" builtinId="9" hidden="1"/>
    <cellStyle name="Collegamento ipertestuale visitato" xfId="209" builtinId="9" hidden="1"/>
    <cellStyle name="Collegamento ipertestuale visitato" xfId="211" builtinId="9" hidden="1"/>
    <cellStyle name="Collegamento ipertestuale visitato" xfId="213" builtinId="9" hidden="1"/>
    <cellStyle name="Collegamento ipertestuale visitato" xfId="215" builtinId="9" hidden="1"/>
    <cellStyle name="Collegamento ipertestuale visitato" xfId="217" builtinId="9" hidden="1"/>
    <cellStyle name="Collegamento ipertestuale visitato" xfId="219" builtinId="9" hidden="1"/>
    <cellStyle name="Collegamento ipertestuale visitato" xfId="221" builtinId="9" hidden="1"/>
    <cellStyle name="Collegamento ipertestuale visitato" xfId="223" builtinId="9" hidden="1"/>
    <cellStyle name="Collegamento ipertestuale visitato" xfId="225" builtinId="9" hidden="1"/>
    <cellStyle name="Collegamento ipertestuale visitato" xfId="227" builtinId="9" hidden="1"/>
    <cellStyle name="Collegamento ipertestuale visitato" xfId="229" builtinId="9" hidden="1"/>
    <cellStyle name="Collegamento ipertestuale visitato" xfId="231" builtinId="9" hidden="1"/>
    <cellStyle name="Collegamento ipertestuale visitato" xfId="233" builtinId="9" hidden="1"/>
    <cellStyle name="Excel Built-in Normal" xfId="234" xr:uid="{00000000-0005-0000-0000-0000E8000000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U46"/>
  <sheetViews>
    <sheetView tabSelected="1" topLeftCell="A26" zoomScale="80" zoomScaleNormal="80" workbookViewId="0">
      <selection activeCell="A7" sqref="A7:O47"/>
    </sheetView>
  </sheetViews>
  <sheetFormatPr defaultColWidth="8.85546875" defaultRowHeight="15.75"/>
  <cols>
    <col min="1" max="1" width="6.42578125" style="4" customWidth="1"/>
    <col min="2" max="2" width="47" style="4" customWidth="1"/>
    <col min="3" max="3" width="15.42578125" style="4" customWidth="1"/>
    <col min="4" max="4" width="14" style="4" customWidth="1"/>
    <col min="5" max="5" width="15.28515625" style="4" customWidth="1"/>
    <col min="6" max="6" width="3.7109375" style="4" customWidth="1"/>
    <col min="7" max="7" width="10.42578125" style="4" customWidth="1"/>
    <col min="8" max="8" width="9.7109375" style="4" customWidth="1"/>
    <col min="9" max="9" width="10.28515625" style="4" customWidth="1"/>
    <col min="10" max="12" width="11.7109375" style="4" customWidth="1"/>
    <col min="13" max="13" width="8.85546875" style="4"/>
    <col min="14" max="14" width="8.85546875" style="4" customWidth="1"/>
    <col min="15" max="15" width="8.85546875" style="4"/>
    <col min="16" max="16" width="9.28515625" style="4" customWidth="1"/>
    <col min="17" max="17" width="4" style="4" customWidth="1"/>
    <col min="18" max="16384" width="8.85546875" style="4"/>
  </cols>
  <sheetData>
    <row r="7" spans="2:21" ht="16.5" thickBot="1"/>
    <row r="8" spans="2:21">
      <c r="G8" s="102" t="s">
        <v>56</v>
      </c>
      <c r="H8" s="47" t="s">
        <v>48</v>
      </c>
      <c r="I8" s="47" t="s">
        <v>50</v>
      </c>
      <c r="J8" s="48" t="s">
        <v>52</v>
      </c>
      <c r="L8" s="104" t="s">
        <v>56</v>
      </c>
      <c r="M8" s="57" t="s">
        <v>48</v>
      </c>
      <c r="N8" s="57" t="s">
        <v>50</v>
      </c>
      <c r="O8" s="58" t="s">
        <v>52</v>
      </c>
    </row>
    <row r="9" spans="2:21" ht="16.5" thickBot="1">
      <c r="G9" s="103"/>
      <c r="H9" s="27" t="s">
        <v>49</v>
      </c>
      <c r="I9" s="27" t="s">
        <v>51</v>
      </c>
      <c r="J9" s="50" t="s">
        <v>53</v>
      </c>
      <c r="L9" s="105"/>
      <c r="M9" s="28" t="s">
        <v>49</v>
      </c>
      <c r="N9" s="28" t="s">
        <v>51</v>
      </c>
      <c r="O9" s="60" t="s">
        <v>53</v>
      </c>
    </row>
    <row r="10" spans="2:21" ht="27" customHeight="1" thickBot="1">
      <c r="B10" s="117" t="s">
        <v>67</v>
      </c>
      <c r="C10" s="118"/>
      <c r="D10" s="119"/>
      <c r="G10" s="49" t="s">
        <v>54</v>
      </c>
      <c r="H10" s="24">
        <v>30</v>
      </c>
      <c r="I10" s="24">
        <v>30</v>
      </c>
      <c r="J10" s="51">
        <v>30</v>
      </c>
      <c r="L10" s="59" t="s">
        <v>54</v>
      </c>
      <c r="M10" s="24">
        <v>0.6</v>
      </c>
      <c r="N10" s="24">
        <v>0.6</v>
      </c>
      <c r="O10" s="51">
        <v>0.6</v>
      </c>
    </row>
    <row r="11" spans="2:21" ht="60.75" thickBot="1">
      <c r="B11" s="120"/>
      <c r="C11" s="121"/>
      <c r="D11" s="122"/>
      <c r="G11" s="52" t="s">
        <v>55</v>
      </c>
      <c r="H11" s="39">
        <v>1.575</v>
      </c>
      <c r="I11" s="39">
        <v>1.3</v>
      </c>
      <c r="J11" s="53">
        <v>1.0334000000000001</v>
      </c>
      <c r="L11" s="61" t="s">
        <v>55</v>
      </c>
      <c r="M11" s="39">
        <v>0.433</v>
      </c>
      <c r="N11" s="39">
        <v>0.34</v>
      </c>
      <c r="O11" s="53">
        <v>0.216</v>
      </c>
    </row>
    <row r="12" spans="2:21" ht="73.5" customHeight="1" thickBot="1">
      <c r="B12" s="46"/>
      <c r="C12" s="46"/>
      <c r="D12" s="46"/>
      <c r="E12" s="46"/>
      <c r="G12" s="54" t="s">
        <v>58</v>
      </c>
      <c r="H12" s="55">
        <f>H10*H11</f>
        <v>47.25</v>
      </c>
      <c r="I12" s="55">
        <f t="shared" ref="I12" si="0">I10*I11</f>
        <v>39</v>
      </c>
      <c r="J12" s="56">
        <f>J10*J11</f>
        <v>31.002000000000002</v>
      </c>
      <c r="L12" s="54" t="s">
        <v>57</v>
      </c>
      <c r="M12" s="55">
        <f>M10*M11</f>
        <v>0.25979999999999998</v>
      </c>
      <c r="N12" s="55">
        <f t="shared" ref="N12:O12" si="1">N10*N11</f>
        <v>0.20400000000000001</v>
      </c>
      <c r="O12" s="56">
        <f t="shared" si="1"/>
        <v>0.12959999999999999</v>
      </c>
    </row>
    <row r="13" spans="2:21">
      <c r="B13" s="46"/>
      <c r="C13" s="46"/>
      <c r="D13" s="46"/>
      <c r="E13" s="46"/>
    </row>
    <row r="14" spans="2:21" ht="16.5" thickBot="1">
      <c r="B14" s="46"/>
      <c r="C14" s="46"/>
      <c r="D14" s="46"/>
      <c r="E14" s="46"/>
    </row>
    <row r="15" spans="2:21" ht="18" customHeight="1" thickBot="1">
      <c r="B15" s="46"/>
      <c r="C15" s="46"/>
      <c r="D15" s="46"/>
      <c r="E15" s="46"/>
      <c r="G15" s="83" t="s">
        <v>15</v>
      </c>
      <c r="H15" s="84"/>
      <c r="I15" s="84"/>
      <c r="J15" s="84"/>
      <c r="K15" s="84"/>
      <c r="L15" s="85"/>
    </row>
    <row r="16" spans="2:21" ht="17.25" thickTop="1" thickBot="1">
      <c r="B16" s="46"/>
      <c r="C16" s="46"/>
      <c r="D16" s="46"/>
      <c r="E16" s="46"/>
      <c r="G16" s="86" t="s">
        <v>16</v>
      </c>
      <c r="H16" s="87"/>
      <c r="I16" s="88"/>
      <c r="J16" s="89" t="s">
        <v>17</v>
      </c>
      <c r="K16" s="87"/>
      <c r="L16" s="90"/>
      <c r="N16" s="62" t="s">
        <v>18</v>
      </c>
      <c r="O16" s="62"/>
      <c r="P16" s="62"/>
      <c r="Q16" s="62"/>
      <c r="R16" s="62"/>
      <c r="S16" s="62"/>
      <c r="T16" s="62"/>
      <c r="U16" s="62"/>
    </row>
    <row r="17" spans="1:21" ht="33.950000000000003" customHeight="1" thickBot="1">
      <c r="A17" s="107" t="s">
        <v>47</v>
      </c>
      <c r="B17" s="108"/>
      <c r="C17" s="108"/>
      <c r="D17" s="108"/>
      <c r="E17" s="108"/>
      <c r="F17" s="10"/>
      <c r="G17" s="63">
        <v>47.25</v>
      </c>
      <c r="H17" s="64">
        <v>39</v>
      </c>
      <c r="I17" s="65">
        <v>31</v>
      </c>
      <c r="J17" s="66">
        <v>0.26</v>
      </c>
      <c r="K17" s="67">
        <v>0.2</v>
      </c>
      <c r="L17" s="68">
        <v>0.13</v>
      </c>
      <c r="N17" s="62" t="s">
        <v>20</v>
      </c>
      <c r="O17" s="62"/>
      <c r="P17" s="62"/>
      <c r="Q17" s="62"/>
      <c r="R17" s="62" t="s">
        <v>19</v>
      </c>
      <c r="S17" s="62"/>
      <c r="T17" s="62"/>
      <c r="U17" s="62"/>
    </row>
    <row r="18" spans="1:21" ht="55.5" customHeight="1" thickTop="1" thickBot="1">
      <c r="A18" s="115" t="s">
        <v>0</v>
      </c>
      <c r="B18" s="115" t="s">
        <v>1</v>
      </c>
      <c r="C18" s="112" t="s">
        <v>21</v>
      </c>
      <c r="D18" s="113"/>
      <c r="E18" s="114"/>
      <c r="F18" s="9"/>
      <c r="G18" s="98" t="s">
        <v>13</v>
      </c>
      <c r="H18" s="99"/>
      <c r="I18" s="100"/>
      <c r="J18" s="99" t="s">
        <v>14</v>
      </c>
      <c r="K18" s="99"/>
      <c r="L18" s="101"/>
      <c r="N18" s="62" t="s">
        <v>46</v>
      </c>
      <c r="O18" s="62" t="s">
        <v>43</v>
      </c>
      <c r="P18" s="62" t="s">
        <v>44</v>
      </c>
      <c r="Q18" s="62"/>
      <c r="R18" s="62" t="s">
        <v>46</v>
      </c>
      <c r="S18" s="62" t="s">
        <v>43</v>
      </c>
      <c r="T18" s="62" t="s">
        <v>45</v>
      </c>
      <c r="U18" s="62"/>
    </row>
    <row r="19" spans="1:21" ht="42.75" customHeight="1">
      <c r="A19" s="116"/>
      <c r="B19" s="116"/>
      <c r="C19" s="3" t="s">
        <v>4</v>
      </c>
      <c r="D19" s="6" t="s">
        <v>6</v>
      </c>
      <c r="E19" s="6"/>
      <c r="F19" s="10"/>
      <c r="G19" s="69" t="s">
        <v>7</v>
      </c>
      <c r="H19" s="36" t="s">
        <v>65</v>
      </c>
      <c r="I19" s="37" t="s">
        <v>64</v>
      </c>
      <c r="J19" s="19" t="s">
        <v>7</v>
      </c>
      <c r="K19" s="36" t="s">
        <v>42</v>
      </c>
      <c r="L19" s="70" t="s">
        <v>12</v>
      </c>
      <c r="N19" s="62" t="s">
        <v>2</v>
      </c>
      <c r="O19" s="62" t="s">
        <v>2</v>
      </c>
      <c r="P19" s="62" t="s">
        <v>2</v>
      </c>
      <c r="Q19" s="62"/>
      <c r="R19" s="62" t="s">
        <v>2</v>
      </c>
      <c r="S19" s="62" t="s">
        <v>2</v>
      </c>
      <c r="T19" s="62" t="s">
        <v>2</v>
      </c>
      <c r="U19" s="62"/>
    </row>
    <row r="20" spans="1:21" ht="47.25">
      <c r="A20" s="1">
        <v>1</v>
      </c>
      <c r="B20" s="2" t="s">
        <v>26</v>
      </c>
      <c r="C20" s="25">
        <v>0.48</v>
      </c>
      <c r="D20" s="38">
        <f t="shared" ref="D20:D36" si="2">ROUNDUP(R20/$J$17,2)</f>
        <v>0.81</v>
      </c>
      <c r="E20" s="1"/>
      <c r="F20" s="16"/>
      <c r="G20" s="71">
        <f>ROUND($G$17*C20,2)</f>
        <v>22.68</v>
      </c>
      <c r="H20" s="17">
        <f>ROUND($H$17*C20,2)</f>
        <v>18.72</v>
      </c>
      <c r="I20" s="20">
        <f>ROUND($I$17*C20,2)</f>
        <v>14.88</v>
      </c>
      <c r="J20" s="22">
        <f t="shared" ref="J20:J33" si="3">ROUND($J$17*D20,2)</f>
        <v>0.21</v>
      </c>
      <c r="K20" s="17">
        <f>ROUND($K$17*D20,2)</f>
        <v>0.16</v>
      </c>
      <c r="L20" s="72">
        <f>ROUND($L$17*D20,2)</f>
        <v>0.11</v>
      </c>
      <c r="N20" s="62">
        <v>22.79</v>
      </c>
      <c r="O20" s="62">
        <v>18.989999999999998</v>
      </c>
      <c r="P20" s="62">
        <v>15.19</v>
      </c>
      <c r="Q20" s="62"/>
      <c r="R20" s="62">
        <v>0.21</v>
      </c>
      <c r="S20" s="62">
        <v>0.17</v>
      </c>
      <c r="T20" s="62">
        <v>0.14000000000000001</v>
      </c>
      <c r="U20" s="62"/>
    </row>
    <row r="21" spans="1:21" ht="47.25">
      <c r="A21" s="1">
        <v>2</v>
      </c>
      <c r="B21" s="2" t="s">
        <v>27</v>
      </c>
      <c r="C21" s="25">
        <f>ROUNDUP(N21/$G$17,2)</f>
        <v>0</v>
      </c>
      <c r="D21" s="38">
        <f t="shared" si="2"/>
        <v>0.54</v>
      </c>
      <c r="E21" s="1"/>
      <c r="F21" s="11"/>
      <c r="G21" s="71">
        <f t="shared" ref="G21:G33" si="4">ROUND($G$17*C21,2)</f>
        <v>0</v>
      </c>
      <c r="H21" s="17">
        <f t="shared" ref="H21:H33" si="5">ROUND($H$17*C21,2)</f>
        <v>0</v>
      </c>
      <c r="I21" s="20">
        <f t="shared" ref="I21:I33" si="6">ROUND($I$17*C21,2)</f>
        <v>0</v>
      </c>
      <c r="J21" s="22">
        <f t="shared" si="3"/>
        <v>0.14000000000000001</v>
      </c>
      <c r="K21" s="17">
        <f t="shared" ref="K21:K33" si="7">ROUND($K$17*D21,2)</f>
        <v>0.11</v>
      </c>
      <c r="L21" s="72">
        <f t="shared" ref="L21:L33" si="8">ROUND($L$17*D21,2)</f>
        <v>7.0000000000000007E-2</v>
      </c>
      <c r="N21" s="62">
        <v>0</v>
      </c>
      <c r="O21" s="62">
        <v>0</v>
      </c>
      <c r="P21" s="62">
        <v>0</v>
      </c>
      <c r="Q21" s="62"/>
      <c r="R21" s="62">
        <v>0.14000000000000001</v>
      </c>
      <c r="S21" s="62">
        <v>0.11</v>
      </c>
      <c r="T21" s="62">
        <v>0.09</v>
      </c>
      <c r="U21" s="62"/>
    </row>
    <row r="22" spans="1:21" ht="18.75">
      <c r="A22" s="1">
        <v>3</v>
      </c>
      <c r="B22" s="2" t="s">
        <v>28</v>
      </c>
      <c r="C22" s="25">
        <f>ROUNDUP(N22/$G$17,2)</f>
        <v>0</v>
      </c>
      <c r="D22" s="38">
        <f t="shared" si="2"/>
        <v>1.58</v>
      </c>
      <c r="E22" s="1"/>
      <c r="F22" s="11"/>
      <c r="G22" s="71">
        <f t="shared" si="4"/>
        <v>0</v>
      </c>
      <c r="H22" s="17">
        <f t="shared" si="5"/>
        <v>0</v>
      </c>
      <c r="I22" s="20">
        <f t="shared" si="6"/>
        <v>0</v>
      </c>
      <c r="J22" s="22">
        <f t="shared" si="3"/>
        <v>0.41</v>
      </c>
      <c r="K22" s="17"/>
      <c r="L22" s="72"/>
      <c r="N22" s="62">
        <v>0</v>
      </c>
      <c r="O22" s="62">
        <v>0</v>
      </c>
      <c r="P22" s="62">
        <v>0</v>
      </c>
      <c r="Q22" s="62"/>
      <c r="R22" s="62">
        <v>0.41</v>
      </c>
      <c r="S22" s="62">
        <v>0.32</v>
      </c>
      <c r="T22" s="62">
        <v>0.26</v>
      </c>
      <c r="U22" s="62"/>
    </row>
    <row r="23" spans="1:21" ht="18.75">
      <c r="A23" s="1">
        <v>4</v>
      </c>
      <c r="B23" s="2" t="s">
        <v>29</v>
      </c>
      <c r="C23" s="25">
        <v>0.48</v>
      </c>
      <c r="D23" s="38">
        <f t="shared" si="2"/>
        <v>0.66</v>
      </c>
      <c r="E23" s="1"/>
      <c r="F23" s="11"/>
      <c r="G23" s="71">
        <f t="shared" si="4"/>
        <v>22.68</v>
      </c>
      <c r="H23" s="17">
        <f t="shared" si="5"/>
        <v>18.72</v>
      </c>
      <c r="I23" s="20">
        <f t="shared" si="6"/>
        <v>14.88</v>
      </c>
      <c r="J23" s="22">
        <f t="shared" si="3"/>
        <v>0.17</v>
      </c>
      <c r="K23" s="17">
        <f t="shared" si="7"/>
        <v>0.13</v>
      </c>
      <c r="L23" s="72">
        <f t="shared" si="8"/>
        <v>0.09</v>
      </c>
      <c r="N23" s="62">
        <v>22.79</v>
      </c>
      <c r="O23" s="62">
        <v>18.989999999999998</v>
      </c>
      <c r="P23" s="62">
        <v>15.19</v>
      </c>
      <c r="Q23" s="62"/>
      <c r="R23" s="62">
        <v>0.17</v>
      </c>
      <c r="S23" s="62">
        <v>0.13</v>
      </c>
      <c r="T23" s="62">
        <v>0.11</v>
      </c>
      <c r="U23" s="62"/>
    </row>
    <row r="24" spans="1:21" ht="18.75">
      <c r="A24" s="1">
        <v>5</v>
      </c>
      <c r="B24" s="2" t="s">
        <v>30</v>
      </c>
      <c r="C24" s="25">
        <f>ROUNDUP(N24/$G$17,2)</f>
        <v>0</v>
      </c>
      <c r="D24" s="38">
        <f t="shared" si="2"/>
        <v>0.66</v>
      </c>
      <c r="E24" s="1"/>
      <c r="F24" s="11"/>
      <c r="G24" s="73">
        <f t="shared" si="4"/>
        <v>0</v>
      </c>
      <c r="H24" s="17">
        <f t="shared" si="5"/>
        <v>0</v>
      </c>
      <c r="I24" s="20">
        <f t="shared" si="6"/>
        <v>0</v>
      </c>
      <c r="J24" s="22">
        <f t="shared" si="3"/>
        <v>0.17</v>
      </c>
      <c r="K24" s="17">
        <f t="shared" si="7"/>
        <v>0.13</v>
      </c>
      <c r="L24" s="72">
        <f t="shared" si="8"/>
        <v>0.09</v>
      </c>
      <c r="N24" s="62"/>
      <c r="O24" s="62"/>
      <c r="P24" s="62"/>
      <c r="Q24" s="62"/>
      <c r="R24" s="62">
        <v>0.17</v>
      </c>
      <c r="S24" s="62">
        <v>0.13</v>
      </c>
      <c r="T24" s="62">
        <v>0.11</v>
      </c>
      <c r="U24" s="62"/>
    </row>
    <row r="25" spans="1:21" ht="18.75">
      <c r="A25" s="1">
        <v>6</v>
      </c>
      <c r="B25" s="7" t="s">
        <v>31</v>
      </c>
      <c r="C25" s="25">
        <v>1.8</v>
      </c>
      <c r="D25" s="38">
        <f t="shared" si="2"/>
        <v>2.4299999999999997</v>
      </c>
      <c r="E25" s="8"/>
      <c r="F25" s="11"/>
      <c r="G25" s="71">
        <f t="shared" si="4"/>
        <v>85.05</v>
      </c>
      <c r="H25" s="17">
        <f t="shared" si="5"/>
        <v>70.2</v>
      </c>
      <c r="I25" s="20">
        <f t="shared" si="6"/>
        <v>55.8</v>
      </c>
      <c r="J25" s="22">
        <f t="shared" si="3"/>
        <v>0.63</v>
      </c>
      <c r="K25" s="17">
        <f t="shared" si="7"/>
        <v>0.49</v>
      </c>
      <c r="L25" s="72">
        <f t="shared" si="8"/>
        <v>0.32</v>
      </c>
      <c r="N25" s="62">
        <v>85.48</v>
      </c>
      <c r="O25" s="62">
        <v>71.2</v>
      </c>
      <c r="P25" s="62">
        <v>56.97</v>
      </c>
      <c r="Q25" s="62"/>
      <c r="R25" s="62">
        <v>0.63</v>
      </c>
      <c r="S25" s="62">
        <v>0.5</v>
      </c>
      <c r="T25" s="62">
        <v>0.41</v>
      </c>
      <c r="U25" s="62"/>
    </row>
    <row r="26" spans="1:21" ht="31.5">
      <c r="A26" s="1">
        <v>7</v>
      </c>
      <c r="B26" s="7" t="s">
        <v>32</v>
      </c>
      <c r="C26" s="25">
        <v>1.8</v>
      </c>
      <c r="D26" s="38">
        <f t="shared" si="2"/>
        <v>2.4299999999999997</v>
      </c>
      <c r="E26" s="8"/>
      <c r="F26" s="11"/>
      <c r="G26" s="71">
        <f t="shared" si="4"/>
        <v>85.05</v>
      </c>
      <c r="H26" s="17">
        <f t="shared" si="5"/>
        <v>70.2</v>
      </c>
      <c r="I26" s="20">
        <f t="shared" si="6"/>
        <v>55.8</v>
      </c>
      <c r="J26" s="22">
        <f t="shared" si="3"/>
        <v>0.63</v>
      </c>
      <c r="K26" s="17">
        <f t="shared" si="7"/>
        <v>0.49</v>
      </c>
      <c r="L26" s="72">
        <f t="shared" si="8"/>
        <v>0.32</v>
      </c>
      <c r="N26" s="62">
        <v>85.48</v>
      </c>
      <c r="O26" s="62">
        <v>71.2</v>
      </c>
      <c r="P26" s="62">
        <v>56.97</v>
      </c>
      <c r="Q26" s="62"/>
      <c r="R26" s="62">
        <v>0.63</v>
      </c>
      <c r="S26" s="62">
        <v>0.5</v>
      </c>
      <c r="T26" s="62">
        <v>0.41</v>
      </c>
      <c r="U26" s="62"/>
    </row>
    <row r="27" spans="1:21" ht="18.75">
      <c r="A27" s="1">
        <v>8</v>
      </c>
      <c r="B27" s="7" t="s">
        <v>41</v>
      </c>
      <c r="C27" s="25">
        <v>1.8</v>
      </c>
      <c r="D27" s="38">
        <f t="shared" si="2"/>
        <v>2.4299999999999997</v>
      </c>
      <c r="E27" s="8"/>
      <c r="F27" s="11"/>
      <c r="G27" s="71">
        <f t="shared" si="4"/>
        <v>85.05</v>
      </c>
      <c r="H27" s="17">
        <f t="shared" si="5"/>
        <v>70.2</v>
      </c>
      <c r="I27" s="20">
        <f t="shared" si="6"/>
        <v>55.8</v>
      </c>
      <c r="J27" s="22">
        <f t="shared" si="3"/>
        <v>0.63</v>
      </c>
      <c r="K27" s="17">
        <f t="shared" si="7"/>
        <v>0.49</v>
      </c>
      <c r="L27" s="72">
        <f t="shared" si="8"/>
        <v>0.32</v>
      </c>
      <c r="N27" s="62">
        <v>85.48</v>
      </c>
      <c r="O27" s="62">
        <v>71.2</v>
      </c>
      <c r="P27" s="62">
        <v>56.97</v>
      </c>
      <c r="Q27" s="62"/>
      <c r="R27" s="62">
        <v>0.63</v>
      </c>
      <c r="S27" s="62">
        <v>0.5</v>
      </c>
      <c r="T27" s="62">
        <v>0.41</v>
      </c>
      <c r="U27" s="62"/>
    </row>
    <row r="28" spans="1:21" ht="18.75">
      <c r="A28" s="1">
        <v>9</v>
      </c>
      <c r="B28" s="7" t="s">
        <v>10</v>
      </c>
      <c r="C28" s="25">
        <v>0.48</v>
      </c>
      <c r="D28" s="25">
        <f t="shared" si="2"/>
        <v>0</v>
      </c>
      <c r="E28" s="8"/>
      <c r="F28" s="11"/>
      <c r="G28" s="71">
        <f t="shared" si="4"/>
        <v>22.68</v>
      </c>
      <c r="H28" s="17">
        <f t="shared" si="5"/>
        <v>18.72</v>
      </c>
      <c r="I28" s="20">
        <f t="shared" si="6"/>
        <v>14.88</v>
      </c>
      <c r="J28" s="22">
        <f t="shared" si="3"/>
        <v>0</v>
      </c>
      <c r="K28" s="17">
        <f t="shared" si="7"/>
        <v>0</v>
      </c>
      <c r="L28" s="72">
        <f t="shared" si="8"/>
        <v>0</v>
      </c>
      <c r="N28" s="62">
        <v>22.79</v>
      </c>
      <c r="O28" s="62">
        <v>18.989999999999998</v>
      </c>
      <c r="P28" s="62">
        <v>15.19</v>
      </c>
      <c r="Q28" s="62"/>
      <c r="R28" s="62"/>
      <c r="S28" s="62"/>
      <c r="T28" s="62"/>
      <c r="U28" s="62"/>
    </row>
    <row r="29" spans="1:21" ht="18.75">
      <c r="A29" s="1">
        <v>10</v>
      </c>
      <c r="B29" s="7" t="s">
        <v>33</v>
      </c>
      <c r="C29" s="25">
        <f>ROUNDUP(N29/$G$17,2)</f>
        <v>0.61</v>
      </c>
      <c r="D29" s="38">
        <f t="shared" si="2"/>
        <v>0.81</v>
      </c>
      <c r="E29" s="8"/>
      <c r="F29" s="11"/>
      <c r="G29" s="71">
        <f t="shared" si="4"/>
        <v>28.82</v>
      </c>
      <c r="H29" s="17">
        <f t="shared" si="5"/>
        <v>23.79</v>
      </c>
      <c r="I29" s="20">
        <f t="shared" si="6"/>
        <v>18.91</v>
      </c>
      <c r="J29" s="22">
        <f t="shared" si="3"/>
        <v>0.21</v>
      </c>
      <c r="K29" s="17">
        <f t="shared" si="7"/>
        <v>0.16</v>
      </c>
      <c r="L29" s="72">
        <f t="shared" si="8"/>
        <v>0.11</v>
      </c>
      <c r="N29" s="62">
        <v>28.49</v>
      </c>
      <c r="O29" s="62">
        <v>23.73</v>
      </c>
      <c r="P29" s="62">
        <v>18.989999999999998</v>
      </c>
      <c r="Q29" s="62"/>
      <c r="R29" s="62">
        <v>0.21</v>
      </c>
      <c r="S29" s="62">
        <v>0.17</v>
      </c>
      <c r="T29" s="62">
        <v>0.14000000000000001</v>
      </c>
      <c r="U29" s="62"/>
    </row>
    <row r="30" spans="1:21" ht="34.5" customHeight="1">
      <c r="A30" s="1">
        <v>11</v>
      </c>
      <c r="B30" s="7" t="s">
        <v>34</v>
      </c>
      <c r="C30" s="25">
        <f>ROUNDUP(N30/$G$17,2)</f>
        <v>2.42</v>
      </c>
      <c r="D30" s="38">
        <f t="shared" si="2"/>
        <v>3.2399999999999998</v>
      </c>
      <c r="E30" s="8"/>
      <c r="F30" s="11"/>
      <c r="G30" s="71">
        <f t="shared" si="4"/>
        <v>114.35</v>
      </c>
      <c r="H30" s="17">
        <f t="shared" si="5"/>
        <v>94.38</v>
      </c>
      <c r="I30" s="20">
        <f t="shared" si="6"/>
        <v>75.02</v>
      </c>
      <c r="J30" s="22">
        <f t="shared" si="3"/>
        <v>0.84</v>
      </c>
      <c r="K30" s="17">
        <f t="shared" si="7"/>
        <v>0.65</v>
      </c>
      <c r="L30" s="72">
        <f t="shared" si="8"/>
        <v>0.42</v>
      </c>
      <c r="N30" s="62">
        <v>113.97</v>
      </c>
      <c r="O30" s="62">
        <v>94.94</v>
      </c>
      <c r="P30" s="62">
        <v>75.959999999999994</v>
      </c>
      <c r="Q30" s="62"/>
      <c r="R30" s="62">
        <v>0.84</v>
      </c>
      <c r="S30" s="62">
        <v>0.66</v>
      </c>
      <c r="T30" s="62">
        <v>0.54</v>
      </c>
      <c r="U30" s="62"/>
    </row>
    <row r="31" spans="1:21" ht="47.25" customHeight="1">
      <c r="A31" s="1">
        <v>12</v>
      </c>
      <c r="B31" s="7" t="s">
        <v>38</v>
      </c>
      <c r="C31" s="25">
        <v>0.48</v>
      </c>
      <c r="D31" s="25">
        <f t="shared" si="2"/>
        <v>0</v>
      </c>
      <c r="E31" s="8"/>
      <c r="F31" s="11"/>
      <c r="G31" s="71">
        <f t="shared" si="4"/>
        <v>22.68</v>
      </c>
      <c r="H31" s="17">
        <f t="shared" si="5"/>
        <v>18.72</v>
      </c>
      <c r="I31" s="20">
        <f t="shared" si="6"/>
        <v>14.88</v>
      </c>
      <c r="J31" s="22">
        <f t="shared" si="3"/>
        <v>0</v>
      </c>
      <c r="K31" s="17">
        <f t="shared" si="7"/>
        <v>0</v>
      </c>
      <c r="L31" s="72">
        <f t="shared" si="8"/>
        <v>0</v>
      </c>
      <c r="N31" s="62">
        <v>22.79</v>
      </c>
      <c r="O31" s="62">
        <v>18.989999999999998</v>
      </c>
      <c r="P31" s="62">
        <v>15.19</v>
      </c>
      <c r="Q31" s="62"/>
      <c r="R31" s="62">
        <v>0</v>
      </c>
      <c r="S31" s="62">
        <v>0</v>
      </c>
      <c r="T31" s="62">
        <v>0</v>
      </c>
      <c r="U31" s="62"/>
    </row>
    <row r="32" spans="1:21" ht="20.100000000000001" customHeight="1">
      <c r="A32" s="1">
        <v>13</v>
      </c>
      <c r="B32" s="7" t="s">
        <v>39</v>
      </c>
      <c r="C32" s="25">
        <f>ROUNDUP(N32/$G$17,2)</f>
        <v>0.65</v>
      </c>
      <c r="D32" s="25">
        <f t="shared" si="2"/>
        <v>0</v>
      </c>
      <c r="E32" s="8"/>
      <c r="F32" s="11"/>
      <c r="G32" s="71">
        <f t="shared" si="4"/>
        <v>30.71</v>
      </c>
      <c r="H32" s="17">
        <f t="shared" si="5"/>
        <v>25.35</v>
      </c>
      <c r="I32" s="20">
        <f t="shared" si="6"/>
        <v>20.149999999999999</v>
      </c>
      <c r="J32" s="22">
        <f t="shared" si="3"/>
        <v>0</v>
      </c>
      <c r="K32" s="17">
        <f t="shared" si="7"/>
        <v>0</v>
      </c>
      <c r="L32" s="72">
        <f t="shared" si="8"/>
        <v>0</v>
      </c>
      <c r="N32" s="62">
        <v>30.39</v>
      </c>
      <c r="O32" s="62">
        <v>25.32</v>
      </c>
      <c r="P32" s="62">
        <v>20.260000000000002</v>
      </c>
      <c r="Q32" s="62"/>
      <c r="R32" s="62"/>
      <c r="S32" s="62"/>
      <c r="T32" s="62"/>
      <c r="U32" s="62"/>
    </row>
    <row r="33" spans="1:21" ht="21" customHeight="1" thickBot="1">
      <c r="A33" s="1">
        <v>14</v>
      </c>
      <c r="B33" s="7" t="s">
        <v>40</v>
      </c>
      <c r="C33" s="25">
        <v>0.48</v>
      </c>
      <c r="D33" s="25">
        <f t="shared" si="2"/>
        <v>0</v>
      </c>
      <c r="E33" s="8"/>
      <c r="F33" s="11"/>
      <c r="G33" s="74">
        <f t="shared" si="4"/>
        <v>22.68</v>
      </c>
      <c r="H33" s="18">
        <f t="shared" si="5"/>
        <v>18.72</v>
      </c>
      <c r="I33" s="21">
        <f t="shared" si="6"/>
        <v>14.88</v>
      </c>
      <c r="J33" s="23">
        <f t="shared" si="3"/>
        <v>0</v>
      </c>
      <c r="K33" s="18">
        <f t="shared" si="7"/>
        <v>0</v>
      </c>
      <c r="L33" s="75">
        <f t="shared" si="8"/>
        <v>0</v>
      </c>
      <c r="N33" s="62">
        <v>22.79</v>
      </c>
      <c r="O33" s="62">
        <v>18.989999999999998</v>
      </c>
      <c r="P33" s="62">
        <v>15.19</v>
      </c>
      <c r="Q33" s="62"/>
      <c r="R33" s="62"/>
      <c r="S33" s="62"/>
      <c r="T33" s="62"/>
      <c r="U33" s="62"/>
    </row>
    <row r="34" spans="1:21" ht="21" customHeight="1">
      <c r="A34" s="1">
        <v>15</v>
      </c>
      <c r="B34" s="7" t="s">
        <v>59</v>
      </c>
      <c r="C34" s="25">
        <f>ROUNDUP(N34/$G$17,2)</f>
        <v>0</v>
      </c>
      <c r="D34" s="38">
        <f t="shared" si="2"/>
        <v>0.66</v>
      </c>
      <c r="E34" s="8"/>
      <c r="F34" s="11"/>
      <c r="G34" s="30">
        <f t="shared" ref="G34:G36" si="9">ROUND($G$17*C34,2)</f>
        <v>0</v>
      </c>
      <c r="H34" s="31">
        <f t="shared" ref="H34:H36" si="10">ROUND($H$17*C34,2)</f>
        <v>0</v>
      </c>
      <c r="I34" s="32">
        <f t="shared" ref="I34:I36" si="11">ROUND($I$17*C34,2)</f>
        <v>0</v>
      </c>
      <c r="J34" s="43">
        <f t="shared" ref="J34:J36" si="12">ROUND($J$17*D34,2)</f>
        <v>0.17</v>
      </c>
      <c r="K34" s="44">
        <f t="shared" ref="K34:K36" si="13">ROUND($K$17*D34,2)</f>
        <v>0.13</v>
      </c>
      <c r="L34" s="45">
        <f t="shared" ref="L34:L36" si="14">ROUND($L$17*D34,2)</f>
        <v>0.09</v>
      </c>
      <c r="N34" s="62">
        <v>0</v>
      </c>
      <c r="O34" s="62">
        <v>0</v>
      </c>
      <c r="P34" s="62">
        <v>0</v>
      </c>
      <c r="Q34" s="62"/>
      <c r="R34" s="62">
        <v>0.17</v>
      </c>
      <c r="S34" s="62">
        <v>0.13</v>
      </c>
      <c r="T34" s="62">
        <v>0.11</v>
      </c>
      <c r="U34" s="62"/>
    </row>
    <row r="35" spans="1:21" ht="30.75" customHeight="1" thickBot="1">
      <c r="A35" s="1">
        <v>16</v>
      </c>
      <c r="B35" s="7" t="s">
        <v>60</v>
      </c>
      <c r="C35" s="25">
        <v>1</v>
      </c>
      <c r="D35" s="25">
        <f t="shared" si="2"/>
        <v>0</v>
      </c>
      <c r="E35" s="8"/>
      <c r="F35" s="11"/>
      <c r="G35" s="40">
        <f t="shared" si="9"/>
        <v>47.25</v>
      </c>
      <c r="H35" s="41">
        <f t="shared" si="10"/>
        <v>39</v>
      </c>
      <c r="I35" s="42">
        <f t="shared" si="11"/>
        <v>31</v>
      </c>
      <c r="J35" s="33">
        <f t="shared" si="12"/>
        <v>0</v>
      </c>
      <c r="K35" s="34">
        <f t="shared" si="13"/>
        <v>0</v>
      </c>
      <c r="L35" s="35">
        <f t="shared" si="14"/>
        <v>0</v>
      </c>
      <c r="N35" s="62">
        <v>40</v>
      </c>
      <c r="O35" s="62">
        <v>33</v>
      </c>
      <c r="P35" s="62">
        <v>26.5</v>
      </c>
      <c r="Q35" s="62"/>
      <c r="R35" s="62"/>
      <c r="S35" s="62"/>
      <c r="T35" s="62"/>
      <c r="U35" s="62"/>
    </row>
    <row r="36" spans="1:21" ht="19.5" thickBot="1">
      <c r="A36" s="1">
        <v>17</v>
      </c>
      <c r="B36" s="7" t="s">
        <v>61</v>
      </c>
      <c r="C36" s="25">
        <f>ROUNDUP(N36/$G$17,2)</f>
        <v>0</v>
      </c>
      <c r="D36" s="38">
        <f t="shared" si="2"/>
        <v>2.6999999999999997</v>
      </c>
      <c r="E36" s="8"/>
      <c r="F36" s="11"/>
      <c r="G36" s="76">
        <f t="shared" si="9"/>
        <v>0</v>
      </c>
      <c r="H36" s="34">
        <f t="shared" si="10"/>
        <v>0</v>
      </c>
      <c r="I36" s="77">
        <f t="shared" si="11"/>
        <v>0</v>
      </c>
      <c r="J36" s="33">
        <f t="shared" si="12"/>
        <v>0.7</v>
      </c>
      <c r="K36" s="34">
        <f t="shared" si="13"/>
        <v>0.54</v>
      </c>
      <c r="L36" s="35">
        <f t="shared" si="14"/>
        <v>0.35</v>
      </c>
      <c r="N36" s="62"/>
      <c r="O36" s="62"/>
      <c r="P36" s="62"/>
      <c r="Q36" s="62"/>
      <c r="R36" s="62">
        <v>0.7</v>
      </c>
      <c r="S36" s="62">
        <v>0.55000000000000004</v>
      </c>
      <c r="T36" s="62">
        <v>0.45</v>
      </c>
      <c r="U36" s="62"/>
    </row>
    <row r="37" spans="1:21">
      <c r="N37" s="62"/>
      <c r="O37" s="62"/>
      <c r="P37" s="62"/>
      <c r="Q37" s="62"/>
      <c r="R37" s="62"/>
      <c r="S37" s="62"/>
      <c r="T37" s="62"/>
      <c r="U37" s="62"/>
    </row>
    <row r="38" spans="1:21" ht="15" customHeight="1">
      <c r="A38" s="109" t="s">
        <v>5</v>
      </c>
      <c r="B38" s="110"/>
      <c r="C38" s="110"/>
      <c r="D38" s="110"/>
      <c r="E38" s="111"/>
      <c r="F38" s="12"/>
      <c r="G38" s="12"/>
      <c r="H38" s="12"/>
      <c r="N38" s="62"/>
      <c r="O38" s="62"/>
      <c r="P38" s="62"/>
      <c r="Q38" s="62"/>
      <c r="R38" s="62"/>
      <c r="S38" s="62"/>
      <c r="T38" s="62"/>
      <c r="U38" s="62"/>
    </row>
    <row r="39" spans="1:21" ht="15.75" customHeight="1">
      <c r="A39" s="96" t="s">
        <v>24</v>
      </c>
      <c r="B39" s="106"/>
      <c r="C39" s="106"/>
      <c r="D39" s="26">
        <v>0.25</v>
      </c>
      <c r="E39" s="5"/>
      <c r="N39" s="62"/>
      <c r="O39" s="62"/>
      <c r="P39" s="62"/>
      <c r="Q39" s="62"/>
      <c r="R39" s="62"/>
      <c r="S39" s="62"/>
      <c r="T39" s="62"/>
      <c r="U39" s="62"/>
    </row>
    <row r="40" spans="1:21" ht="33" customHeight="1">
      <c r="A40" s="93" t="s">
        <v>8</v>
      </c>
      <c r="B40" s="95"/>
      <c r="C40" s="94"/>
      <c r="D40" s="96" t="s">
        <v>9</v>
      </c>
      <c r="E40" s="97"/>
      <c r="F40" s="13"/>
      <c r="G40" s="13"/>
      <c r="H40" s="13"/>
    </row>
    <row r="41" spans="1:21" ht="48" customHeight="1">
      <c r="A41" s="93" t="s">
        <v>11</v>
      </c>
      <c r="B41" s="95"/>
      <c r="C41" s="94"/>
      <c r="D41" s="93" t="s">
        <v>25</v>
      </c>
      <c r="E41" s="94"/>
      <c r="F41" s="14"/>
      <c r="G41" s="14"/>
      <c r="H41" s="14"/>
    </row>
    <row r="42" spans="1:21" ht="47.25" customHeight="1">
      <c r="A42" s="96" t="s">
        <v>23</v>
      </c>
      <c r="B42" s="106"/>
      <c r="C42" s="106"/>
      <c r="D42" s="93" t="s">
        <v>22</v>
      </c>
      <c r="E42" s="94"/>
      <c r="F42" s="14"/>
      <c r="G42" s="14"/>
      <c r="H42" s="14"/>
    </row>
    <row r="43" spans="1:21" ht="32.25" customHeight="1">
      <c r="A43" s="96" t="s">
        <v>35</v>
      </c>
      <c r="B43" s="106"/>
      <c r="C43" s="106"/>
      <c r="D43" s="81" t="s">
        <v>3</v>
      </c>
      <c r="E43" s="82"/>
      <c r="F43" s="14"/>
      <c r="G43" s="14"/>
      <c r="H43" s="14"/>
    </row>
    <row r="44" spans="1:21" ht="33" customHeight="1">
      <c r="A44" s="96" t="s">
        <v>37</v>
      </c>
      <c r="B44" s="106"/>
      <c r="C44" s="106"/>
      <c r="D44" s="81" t="s">
        <v>36</v>
      </c>
      <c r="E44" s="82"/>
      <c r="F44" s="15"/>
      <c r="G44" s="15"/>
      <c r="H44" s="15"/>
    </row>
    <row r="45" spans="1:21" ht="30" customHeight="1">
      <c r="A45" s="78" t="s">
        <v>62</v>
      </c>
      <c r="B45" s="91"/>
      <c r="C45" s="92"/>
      <c r="D45" s="7" t="s">
        <v>63</v>
      </c>
      <c r="E45" s="29"/>
    </row>
    <row r="46" spans="1:21" ht="48" customHeight="1">
      <c r="A46" s="78" t="s">
        <v>66</v>
      </c>
      <c r="B46" s="79"/>
      <c r="C46" s="80"/>
      <c r="D46" s="81">
        <v>68</v>
      </c>
      <c r="E46" s="82"/>
    </row>
  </sheetData>
  <mergeCells count="27">
    <mergeCell ref="G8:G9"/>
    <mergeCell ref="L8:L9"/>
    <mergeCell ref="A43:C43"/>
    <mergeCell ref="D43:E43"/>
    <mergeCell ref="A44:C44"/>
    <mergeCell ref="D44:E44"/>
    <mergeCell ref="A17:E17"/>
    <mergeCell ref="A38:E38"/>
    <mergeCell ref="A39:C39"/>
    <mergeCell ref="C18:E18"/>
    <mergeCell ref="A18:A19"/>
    <mergeCell ref="B18:B19"/>
    <mergeCell ref="D41:E41"/>
    <mergeCell ref="A41:C41"/>
    <mergeCell ref="A42:C42"/>
    <mergeCell ref="B10:D11"/>
    <mergeCell ref="A46:C46"/>
    <mergeCell ref="D46:E46"/>
    <mergeCell ref="G15:L15"/>
    <mergeCell ref="G16:I16"/>
    <mergeCell ref="J16:L16"/>
    <mergeCell ref="A45:C45"/>
    <mergeCell ref="D42:E42"/>
    <mergeCell ref="A40:C40"/>
    <mergeCell ref="D40:E40"/>
    <mergeCell ref="G18:I18"/>
    <mergeCell ref="J18:L18"/>
  </mergeCells>
  <pageMargins left="0.7" right="0.7" top="0.75" bottom="0.75" header="0.3" footer="0.3"/>
  <pageSetup paperSize="8" scale="63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D1</vt:lpstr>
      <vt:lpstr>'Allegato D1'!Area_stampa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Bonisolli</dc:creator>
  <cp:lastModifiedBy>Barbara Nicolini</cp:lastModifiedBy>
  <cp:lastPrinted>2025-11-10T09:56:37Z</cp:lastPrinted>
  <dcterms:created xsi:type="dcterms:W3CDTF">2021-01-03T07:10:43Z</dcterms:created>
  <dcterms:modified xsi:type="dcterms:W3CDTF">2025-11-25T10:54:54Z</dcterms:modified>
</cp:coreProperties>
</file>